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25" tabRatio="698" activeTab="0"/>
  </bookViews>
  <sheets>
    <sheet name="Mesas definitivas" sheetId="1" r:id="rId1"/>
  </sheets>
  <definedNames>
    <definedName name="_xlnm.Print_Area" localSheetId="0">'Mesas definitivas'!$A$1:$N$25</definedName>
  </definedNames>
  <calcPr fullCalcOnLoad="1"/>
</workbook>
</file>

<file path=xl/sharedStrings.xml><?xml version="1.0" encoding="utf-8"?>
<sst xmlns="http://schemas.openxmlformats.org/spreadsheetml/2006/main" count="37" uniqueCount="37">
  <si>
    <t>Derecho</t>
  </si>
  <si>
    <t>sección (urna)</t>
  </si>
  <si>
    <t>Ciencias de la Salud</t>
  </si>
  <si>
    <t>Educación</t>
  </si>
  <si>
    <t>Veterinaria</t>
  </si>
  <si>
    <t>Turismo</t>
  </si>
  <si>
    <t>mesa</t>
  </si>
  <si>
    <t>Medicina</t>
  </si>
  <si>
    <t>Descripción sección</t>
  </si>
  <si>
    <t>Medicina y Nutrición</t>
  </si>
  <si>
    <t>Politécnica Huesca</t>
  </si>
  <si>
    <t>Humanas y Educación</t>
  </si>
  <si>
    <t>Sociales y Humanas</t>
  </si>
  <si>
    <t>Sociales y del Trabajo</t>
  </si>
  <si>
    <t>Empresa y Gestión Pública</t>
  </si>
  <si>
    <t>Politécnica Teruel</t>
  </si>
  <si>
    <t>Enfermería Huesca</t>
  </si>
  <si>
    <t>La Almunia</t>
  </si>
  <si>
    <t>Enfermería Teruel</t>
  </si>
  <si>
    <t>CU de la Defensa</t>
  </si>
  <si>
    <t>Filosofía y Letras - Filologías</t>
  </si>
  <si>
    <t>censados</t>
  </si>
  <si>
    <t>votos emitidos</t>
  </si>
  <si>
    <t>votos nulos</t>
  </si>
  <si>
    <t>votos blanco</t>
  </si>
  <si>
    <t>votos a propuestas</t>
  </si>
  <si>
    <t>votos válidos</t>
  </si>
  <si>
    <t>Opción 1</t>
  </si>
  <si>
    <t>Opción 2</t>
  </si>
  <si>
    <t>% votos Opción 1</t>
  </si>
  <si>
    <t>% votos Opción 2</t>
  </si>
  <si>
    <t>Índice de participacón</t>
  </si>
  <si>
    <t>Deporte y Odontologia</t>
  </si>
  <si>
    <t>Ciencias</t>
  </si>
  <si>
    <t>Economía y Empresa</t>
  </si>
  <si>
    <t>EINA</t>
  </si>
  <si>
    <t>TOTAL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</si>
</sst>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9"/>
      <name val="Tahoma"/>
      <family val="2"/>
    </font>
    <font>
      <sz val="8"/>
      <name val="Arial"/>
      <family val="0"/>
    </font>
    <font>
      <b/>
      <sz val="9"/>
      <name val="Tahoma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textRotation="90" wrapText="1"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3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2" fontId="0" fillId="35" borderId="12" xfId="0" applyNumberFormat="1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0" fillId="34" borderId="12" xfId="0" applyFont="1" applyFill="1" applyBorder="1" applyAlignment="1">
      <alignment/>
    </xf>
    <xf numFmtId="2" fontId="0" fillId="34" borderId="12" xfId="0" applyNumberFormat="1" applyFont="1" applyFill="1" applyBorder="1" applyAlignment="1">
      <alignment horizontal="center"/>
    </xf>
    <xf numFmtId="0" fontId="0" fillId="35" borderId="12" xfId="0" applyFont="1" applyFill="1" applyBorder="1" applyAlignment="1">
      <alignment/>
    </xf>
    <xf numFmtId="0" fontId="0" fillId="35" borderId="12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zoomScale="86" zoomScaleNormal="86" zoomScalePageLayoutView="0" workbookViewId="0" topLeftCell="B1">
      <selection activeCell="M1" sqref="M1"/>
    </sheetView>
  </sheetViews>
  <sheetFormatPr defaultColWidth="11.421875" defaultRowHeight="12.75" outlineLevelRow="2"/>
  <cols>
    <col min="1" max="1" width="4.140625" style="0" hidden="1" customWidth="1"/>
    <col min="2" max="2" width="42.421875" style="0" bestFit="1" customWidth="1"/>
    <col min="3" max="3" width="7.00390625" style="0" hidden="1" customWidth="1"/>
    <col min="4" max="4" width="9.57421875" style="0" bestFit="1" customWidth="1"/>
    <col min="5" max="5" width="8.7109375" style="0" bestFit="1" customWidth="1"/>
    <col min="6" max="6" width="6.421875" style="0" bestFit="1" customWidth="1"/>
    <col min="7" max="7" width="7.140625" style="0" customWidth="1"/>
    <col min="8" max="8" width="11.00390625" style="0" bestFit="1" customWidth="1"/>
    <col min="9" max="9" width="7.57421875" style="0" bestFit="1" customWidth="1"/>
    <col min="10" max="10" width="9.7109375" style="0" customWidth="1"/>
    <col min="11" max="11" width="10.140625" style="0" customWidth="1"/>
  </cols>
  <sheetData>
    <row r="1" spans="1:14" ht="48.75" customHeight="1">
      <c r="A1" s="2" t="s">
        <v>1</v>
      </c>
      <c r="B1" s="2" t="s">
        <v>8</v>
      </c>
      <c r="C1" s="1" t="s">
        <v>6</v>
      </c>
      <c r="D1" s="14" t="s">
        <v>21</v>
      </c>
      <c r="E1" s="14" t="s">
        <v>22</v>
      </c>
      <c r="F1" s="14" t="s">
        <v>23</v>
      </c>
      <c r="G1" s="14" t="s">
        <v>24</v>
      </c>
      <c r="H1" s="14" t="s">
        <v>25</v>
      </c>
      <c r="I1" s="14" t="s">
        <v>26</v>
      </c>
      <c r="J1" s="15" t="s">
        <v>27</v>
      </c>
      <c r="K1" s="15" t="s">
        <v>28</v>
      </c>
      <c r="L1" s="16" t="s">
        <v>29</v>
      </c>
      <c r="M1" s="16" t="s">
        <v>30</v>
      </c>
      <c r="N1" s="4" t="s">
        <v>31</v>
      </c>
    </row>
    <row r="2" spans="1:14" s="7" customFormat="1" ht="12.75" outlineLevel="2">
      <c r="A2" s="9"/>
      <c r="B2" s="17" t="s">
        <v>20</v>
      </c>
      <c r="C2" s="13"/>
      <c r="D2" s="13">
        <v>2515</v>
      </c>
      <c r="E2" s="13">
        <v>1310</v>
      </c>
      <c r="F2" s="13">
        <v>3</v>
      </c>
      <c r="G2" s="13">
        <v>14</v>
      </c>
      <c r="H2" s="13">
        <v>1293</v>
      </c>
      <c r="I2" s="13">
        <f aca="true" t="shared" si="0" ref="I2:I22">E2-F2</f>
        <v>1307</v>
      </c>
      <c r="J2" s="13">
        <v>156</v>
      </c>
      <c r="K2" s="13">
        <v>1137</v>
      </c>
      <c r="L2" s="18">
        <f>(J2*100)/H2</f>
        <v>12.064965197215777</v>
      </c>
      <c r="M2" s="18">
        <f>(K2*100)/H2</f>
        <v>87.93503480278422</v>
      </c>
      <c r="N2" s="18">
        <f aca="true" t="shared" si="1" ref="N2:N21">E2*100/D2</f>
        <v>52.087475149105366</v>
      </c>
    </row>
    <row r="3" spans="1:14" s="7" customFormat="1" ht="12.75" outlineLevel="2">
      <c r="A3" s="9"/>
      <c r="B3" s="17" t="s">
        <v>0</v>
      </c>
      <c r="C3" s="13"/>
      <c r="D3" s="13">
        <v>1561</v>
      </c>
      <c r="E3" s="13">
        <v>940</v>
      </c>
      <c r="F3" s="13">
        <v>0</v>
      </c>
      <c r="G3" s="13">
        <v>15</v>
      </c>
      <c r="H3" s="13">
        <v>925</v>
      </c>
      <c r="I3" s="13">
        <f t="shared" si="0"/>
        <v>940</v>
      </c>
      <c r="J3" s="13">
        <v>216</v>
      </c>
      <c r="K3" s="13">
        <v>709</v>
      </c>
      <c r="L3" s="18">
        <f>(J3*100)/H3</f>
        <v>23.35135135135135</v>
      </c>
      <c r="M3" s="18">
        <f>(K3*100)/H3</f>
        <v>76.64864864864865</v>
      </c>
      <c r="N3" s="18">
        <f t="shared" si="1"/>
        <v>60.217809096732864</v>
      </c>
    </row>
    <row r="4" spans="1:14" s="7" customFormat="1" ht="12.75" outlineLevel="2">
      <c r="A4" s="9"/>
      <c r="B4" s="17" t="s">
        <v>7</v>
      </c>
      <c r="C4" s="13"/>
      <c r="D4" s="13">
        <v>1358</v>
      </c>
      <c r="E4" s="13">
        <v>789</v>
      </c>
      <c r="F4" s="13">
        <v>0</v>
      </c>
      <c r="G4" s="13">
        <v>17</v>
      </c>
      <c r="H4" s="13">
        <v>772</v>
      </c>
      <c r="I4" s="13">
        <f t="shared" si="0"/>
        <v>789</v>
      </c>
      <c r="J4" s="13">
        <v>96</v>
      </c>
      <c r="K4" s="13">
        <v>676</v>
      </c>
      <c r="L4" s="18">
        <f>(J4*100)/H4</f>
        <v>12.435233160621761</v>
      </c>
      <c r="M4" s="18">
        <f>(K4*100)/H4</f>
        <v>87.56476683937824</v>
      </c>
      <c r="N4" s="18">
        <f t="shared" si="1"/>
        <v>58.10014727540501</v>
      </c>
    </row>
    <row r="5" spans="1:14" s="7" customFormat="1" ht="12.75" outlineLevel="2">
      <c r="A5" s="9"/>
      <c r="B5" s="17" t="s">
        <v>33</v>
      </c>
      <c r="C5" s="13"/>
      <c r="D5" s="13">
        <v>1602</v>
      </c>
      <c r="E5" s="13">
        <v>1124</v>
      </c>
      <c r="F5" s="13">
        <v>1</v>
      </c>
      <c r="G5" s="13">
        <v>17</v>
      </c>
      <c r="H5" s="13">
        <v>1106</v>
      </c>
      <c r="I5" s="13">
        <v>1123</v>
      </c>
      <c r="J5" s="13">
        <v>108</v>
      </c>
      <c r="K5" s="13">
        <v>998</v>
      </c>
      <c r="L5" s="18">
        <f>(J5*100)/H5</f>
        <v>9.764918625678119</v>
      </c>
      <c r="M5" s="18">
        <f>(K5*100)/H5</f>
        <v>90.23508137432188</v>
      </c>
      <c r="N5" s="18">
        <f>E5*100/D5</f>
        <v>70.16229712858926</v>
      </c>
    </row>
    <row r="6" spans="1:14" s="7" customFormat="1" ht="12.75" outlineLevel="2">
      <c r="A6" s="9"/>
      <c r="B6" s="17" t="s">
        <v>4</v>
      </c>
      <c r="C6" s="13"/>
      <c r="D6" s="13">
        <v>882</v>
      </c>
      <c r="E6" s="13">
        <v>639</v>
      </c>
      <c r="F6" s="13">
        <v>1</v>
      </c>
      <c r="G6" s="13">
        <v>6</v>
      </c>
      <c r="H6" s="13">
        <v>632</v>
      </c>
      <c r="I6" s="13">
        <f t="shared" si="0"/>
        <v>638</v>
      </c>
      <c r="J6" s="13">
        <v>72</v>
      </c>
      <c r="K6" s="13">
        <v>560</v>
      </c>
      <c r="L6" s="18">
        <f>(J6*100)/H6</f>
        <v>11.39240506329114</v>
      </c>
      <c r="M6" s="18">
        <f>(K6*100)/H6</f>
        <v>88.60759493670886</v>
      </c>
      <c r="N6" s="18">
        <f t="shared" si="1"/>
        <v>72.44897959183673</v>
      </c>
    </row>
    <row r="7" spans="1:14" s="7" customFormat="1" ht="12.75" outlineLevel="2">
      <c r="A7" s="9"/>
      <c r="B7" s="17" t="s">
        <v>34</v>
      </c>
      <c r="C7" s="13"/>
      <c r="D7" s="13">
        <v>3449</v>
      </c>
      <c r="E7" s="13">
        <v>1768</v>
      </c>
      <c r="F7" s="13">
        <v>1</v>
      </c>
      <c r="G7" s="13">
        <v>12</v>
      </c>
      <c r="H7" s="13">
        <v>1755</v>
      </c>
      <c r="I7" s="13">
        <v>1767</v>
      </c>
      <c r="J7" s="13">
        <v>363</v>
      </c>
      <c r="K7" s="13">
        <v>1392</v>
      </c>
      <c r="L7" s="18">
        <v>20.683760683760685</v>
      </c>
      <c r="M7" s="18">
        <v>79.31623931623932</v>
      </c>
      <c r="N7" s="18">
        <v>51.26123514062047</v>
      </c>
    </row>
    <row r="8" spans="1:14" s="7" customFormat="1" ht="12.75" outlineLevel="2">
      <c r="A8" s="9"/>
      <c r="B8" s="17" t="s">
        <v>35</v>
      </c>
      <c r="C8" s="13"/>
      <c r="D8" s="13">
        <v>3871</v>
      </c>
      <c r="E8" s="13">
        <v>2210</v>
      </c>
      <c r="F8" s="13">
        <v>5</v>
      </c>
      <c r="G8" s="13">
        <v>25</v>
      </c>
      <c r="H8" s="13">
        <v>2180</v>
      </c>
      <c r="I8" s="13">
        <v>2205</v>
      </c>
      <c r="J8" s="13">
        <v>296</v>
      </c>
      <c r="K8" s="13">
        <v>1877</v>
      </c>
      <c r="L8" s="18">
        <f>(J8*100)/H8</f>
        <v>13.577981651376147</v>
      </c>
      <c r="M8" s="18">
        <f>(K8*100)/H8</f>
        <v>86.10091743119266</v>
      </c>
      <c r="N8" s="18">
        <f>E8*100/D8</f>
        <v>57.09119090674244</v>
      </c>
    </row>
    <row r="9" spans="1:14" s="7" customFormat="1" ht="12.75" outlineLevel="2">
      <c r="A9" s="9"/>
      <c r="B9" s="17" t="s">
        <v>9</v>
      </c>
      <c r="C9" s="13"/>
      <c r="D9" s="13">
        <v>342</v>
      </c>
      <c r="E9" s="13">
        <v>212</v>
      </c>
      <c r="F9" s="13">
        <v>3</v>
      </c>
      <c r="G9" s="13">
        <v>1</v>
      </c>
      <c r="H9" s="13">
        <v>208</v>
      </c>
      <c r="I9" s="13">
        <f t="shared" si="0"/>
        <v>209</v>
      </c>
      <c r="J9" s="13">
        <v>31</v>
      </c>
      <c r="K9" s="13">
        <v>177</v>
      </c>
      <c r="L9" s="18">
        <f>(J9*100)/H9</f>
        <v>14.903846153846153</v>
      </c>
      <c r="M9" s="18">
        <f>(K9*100)/H9</f>
        <v>85.09615384615384</v>
      </c>
      <c r="N9" s="18">
        <f t="shared" si="1"/>
        <v>61.98830409356725</v>
      </c>
    </row>
    <row r="10" spans="1:14" s="7" customFormat="1" ht="12.75" outlineLevel="2">
      <c r="A10" s="9"/>
      <c r="B10" s="17" t="s">
        <v>32</v>
      </c>
      <c r="C10" s="13"/>
      <c r="D10" s="13">
        <v>388</v>
      </c>
      <c r="E10" s="13">
        <v>257</v>
      </c>
      <c r="F10" s="13">
        <v>1</v>
      </c>
      <c r="G10" s="13">
        <v>1</v>
      </c>
      <c r="H10" s="13">
        <v>255</v>
      </c>
      <c r="I10" s="13">
        <f t="shared" si="0"/>
        <v>256</v>
      </c>
      <c r="J10" s="13">
        <v>15</v>
      </c>
      <c r="K10" s="13">
        <v>240</v>
      </c>
      <c r="L10" s="18">
        <f>(J10*100)/H10</f>
        <v>5.882352941176471</v>
      </c>
      <c r="M10" s="18">
        <f>(K10*100)/H10</f>
        <v>94.11764705882354</v>
      </c>
      <c r="N10" s="18">
        <f t="shared" si="1"/>
        <v>66.23711340206185</v>
      </c>
    </row>
    <row r="11" spans="1:14" s="7" customFormat="1" ht="12.75" outlineLevel="2">
      <c r="A11" s="9"/>
      <c r="B11" s="17" t="s">
        <v>3</v>
      </c>
      <c r="C11" s="13"/>
      <c r="D11" s="13">
        <v>1817</v>
      </c>
      <c r="E11" s="13">
        <v>822</v>
      </c>
      <c r="F11" s="13">
        <v>3</v>
      </c>
      <c r="G11" s="13">
        <v>8</v>
      </c>
      <c r="H11" s="13">
        <v>811</v>
      </c>
      <c r="I11" s="13">
        <v>819</v>
      </c>
      <c r="J11" s="13">
        <v>121</v>
      </c>
      <c r="K11" s="13">
        <v>690</v>
      </c>
      <c r="L11" s="18">
        <f>(J11*100)/H11</f>
        <v>14.919852034525277</v>
      </c>
      <c r="M11" s="18">
        <f>(K11*100)/H11</f>
        <v>85.08014796547472</v>
      </c>
      <c r="N11" s="18">
        <f>E11*100/D11</f>
        <v>45.23940561364887</v>
      </c>
    </row>
    <row r="12" spans="1:14" s="7" customFormat="1" ht="12.75" outlineLevel="2">
      <c r="A12" s="9"/>
      <c r="B12" s="17" t="s">
        <v>10</v>
      </c>
      <c r="C12" s="13"/>
      <c r="D12" s="13">
        <v>444</v>
      </c>
      <c r="E12" s="13">
        <v>247</v>
      </c>
      <c r="F12" s="13">
        <v>2</v>
      </c>
      <c r="G12" s="13">
        <v>6</v>
      </c>
      <c r="H12" s="13">
        <v>239</v>
      </c>
      <c r="I12" s="13">
        <f t="shared" si="0"/>
        <v>245</v>
      </c>
      <c r="J12" s="13">
        <v>62</v>
      </c>
      <c r="K12" s="13">
        <v>177</v>
      </c>
      <c r="L12" s="18">
        <f>(J12*100)/H12</f>
        <v>25.94142259414226</v>
      </c>
      <c r="M12" s="18">
        <f>(K12*100)/H12</f>
        <v>74.05857740585775</v>
      </c>
      <c r="N12" s="18">
        <f t="shared" si="1"/>
        <v>55.630630630630634</v>
      </c>
    </row>
    <row r="13" spans="1:14" s="7" customFormat="1" ht="12.75" outlineLevel="2">
      <c r="A13" s="9"/>
      <c r="B13" s="17" t="s">
        <v>11</v>
      </c>
      <c r="C13" s="13"/>
      <c r="D13" s="13">
        <v>902</v>
      </c>
      <c r="E13" s="13">
        <v>491</v>
      </c>
      <c r="F13" s="13">
        <v>0</v>
      </c>
      <c r="G13" s="13">
        <v>6</v>
      </c>
      <c r="H13" s="13">
        <v>485</v>
      </c>
      <c r="I13" s="13">
        <f t="shared" si="0"/>
        <v>491</v>
      </c>
      <c r="J13" s="13">
        <v>57</v>
      </c>
      <c r="K13" s="13">
        <v>428</v>
      </c>
      <c r="L13" s="18">
        <f>(J13*100)/H13</f>
        <v>11.75257731958763</v>
      </c>
      <c r="M13" s="18">
        <f>(K13*100)/H13</f>
        <v>88.24742268041237</v>
      </c>
      <c r="N13" s="18">
        <f t="shared" si="1"/>
        <v>54.43458980044346</v>
      </c>
    </row>
    <row r="14" spans="1:14" s="7" customFormat="1" ht="12.75" outlineLevel="2">
      <c r="A14" s="9"/>
      <c r="B14" s="17" t="s">
        <v>12</v>
      </c>
      <c r="C14" s="13"/>
      <c r="D14" s="13">
        <v>1411</v>
      </c>
      <c r="E14" s="13">
        <v>686</v>
      </c>
      <c r="F14" s="13">
        <v>1</v>
      </c>
      <c r="G14" s="13">
        <v>2</v>
      </c>
      <c r="H14" s="13">
        <v>683</v>
      </c>
      <c r="I14" s="13">
        <f t="shared" si="0"/>
        <v>685</v>
      </c>
      <c r="J14" s="13">
        <v>89</v>
      </c>
      <c r="K14" s="13">
        <v>594</v>
      </c>
      <c r="L14" s="18">
        <f>(J14*100)/H14</f>
        <v>13.030746705710103</v>
      </c>
      <c r="M14" s="18">
        <f>(K14*100)/H14</f>
        <v>86.9692532942899</v>
      </c>
      <c r="N14" s="18">
        <f t="shared" si="1"/>
        <v>48.61800141743444</v>
      </c>
    </row>
    <row r="15" spans="1:14" s="7" customFormat="1" ht="12.75" outlineLevel="2">
      <c r="A15" s="9"/>
      <c r="B15" s="17" t="s">
        <v>2</v>
      </c>
      <c r="C15" s="13"/>
      <c r="D15" s="13">
        <v>1377</v>
      </c>
      <c r="E15" s="13">
        <v>693</v>
      </c>
      <c r="F15" s="13">
        <v>1</v>
      </c>
      <c r="G15" s="13">
        <v>2</v>
      </c>
      <c r="H15" s="13">
        <v>690</v>
      </c>
      <c r="I15" s="13">
        <f t="shared" si="0"/>
        <v>692</v>
      </c>
      <c r="J15" s="13">
        <v>63</v>
      </c>
      <c r="K15" s="13">
        <v>627</v>
      </c>
      <c r="L15" s="18">
        <f>(J15*100)/H15</f>
        <v>9.130434782608695</v>
      </c>
      <c r="M15" s="18">
        <f>(K15*100)/H15</f>
        <v>90.8695652173913</v>
      </c>
      <c r="N15" s="18">
        <f t="shared" si="1"/>
        <v>50.326797385620914</v>
      </c>
    </row>
    <row r="16" spans="1:14" s="7" customFormat="1" ht="12.75" outlineLevel="2">
      <c r="A16" s="9"/>
      <c r="B16" s="17" t="s">
        <v>13</v>
      </c>
      <c r="C16" s="13"/>
      <c r="D16" s="13">
        <v>1532</v>
      </c>
      <c r="E16" s="13">
        <v>871</v>
      </c>
      <c r="F16" s="13">
        <v>0</v>
      </c>
      <c r="G16" s="13">
        <v>15</v>
      </c>
      <c r="H16" s="13">
        <v>856</v>
      </c>
      <c r="I16" s="13">
        <f t="shared" si="0"/>
        <v>871</v>
      </c>
      <c r="J16" s="13">
        <v>80</v>
      </c>
      <c r="K16" s="13">
        <v>776</v>
      </c>
      <c r="L16" s="18">
        <f>(J16*100)/H16</f>
        <v>9.345794392523365</v>
      </c>
      <c r="M16" s="18">
        <f>(K16*100)/H16</f>
        <v>90.65420560747664</v>
      </c>
      <c r="N16" s="18">
        <f t="shared" si="1"/>
        <v>56.853785900783286</v>
      </c>
    </row>
    <row r="17" spans="1:14" s="7" customFormat="1" ht="12.75" outlineLevel="2">
      <c r="A17" s="9"/>
      <c r="B17" s="17" t="s">
        <v>14</v>
      </c>
      <c r="C17" s="13"/>
      <c r="D17" s="13">
        <v>463</v>
      </c>
      <c r="E17" s="13">
        <v>151</v>
      </c>
      <c r="F17" s="13">
        <v>0</v>
      </c>
      <c r="G17" s="13">
        <v>0</v>
      </c>
      <c r="H17" s="13">
        <v>151</v>
      </c>
      <c r="I17" s="13">
        <f t="shared" si="0"/>
        <v>151</v>
      </c>
      <c r="J17" s="13">
        <v>15</v>
      </c>
      <c r="K17" s="13">
        <v>136</v>
      </c>
      <c r="L17" s="18">
        <f>(J17*100)/H17</f>
        <v>9.933774834437086</v>
      </c>
      <c r="M17" s="18">
        <f>(K17*100)/H17</f>
        <v>90.06622516556291</v>
      </c>
      <c r="N17" s="18">
        <f t="shared" si="1"/>
        <v>32.6133909287257</v>
      </c>
    </row>
    <row r="18" spans="1:14" s="7" customFormat="1" ht="12.75" outlineLevel="2">
      <c r="A18" s="9"/>
      <c r="B18" s="17" t="s">
        <v>15</v>
      </c>
      <c r="C18" s="13"/>
      <c r="D18" s="13">
        <v>161</v>
      </c>
      <c r="E18" s="13">
        <v>126</v>
      </c>
      <c r="F18" s="13">
        <v>0</v>
      </c>
      <c r="G18" s="13">
        <v>0</v>
      </c>
      <c r="H18" s="13">
        <v>126</v>
      </c>
      <c r="I18" s="13">
        <f t="shared" si="0"/>
        <v>126</v>
      </c>
      <c r="J18" s="13">
        <v>11</v>
      </c>
      <c r="K18" s="13">
        <v>115</v>
      </c>
      <c r="L18" s="18">
        <f>(J18*100)/H18</f>
        <v>8.73015873015873</v>
      </c>
      <c r="M18" s="18">
        <f>(K18*100)/H18</f>
        <v>91.26984126984127</v>
      </c>
      <c r="N18" s="18">
        <f t="shared" si="1"/>
        <v>78.26086956521739</v>
      </c>
    </row>
    <row r="19" spans="1:14" s="7" customFormat="1" ht="12.75" outlineLevel="2">
      <c r="A19" s="9"/>
      <c r="B19" s="17" t="s">
        <v>16</v>
      </c>
      <c r="C19" s="13"/>
      <c r="D19" s="13">
        <v>215</v>
      </c>
      <c r="E19" s="13">
        <v>137</v>
      </c>
      <c r="F19" s="13">
        <v>0</v>
      </c>
      <c r="G19" s="13">
        <v>0</v>
      </c>
      <c r="H19" s="13">
        <v>137</v>
      </c>
      <c r="I19" s="13">
        <f t="shared" si="0"/>
        <v>137</v>
      </c>
      <c r="J19" s="13">
        <v>14</v>
      </c>
      <c r="K19" s="13">
        <v>123</v>
      </c>
      <c r="L19" s="18">
        <f>(J19*100)/H19</f>
        <v>10.218978102189782</v>
      </c>
      <c r="M19" s="18">
        <f>(K19*100)/H19</f>
        <v>89.78102189781022</v>
      </c>
      <c r="N19" s="18">
        <f t="shared" si="1"/>
        <v>63.72093023255814</v>
      </c>
    </row>
    <row r="20" spans="1:14" s="7" customFormat="1" ht="12.75" outlineLevel="2">
      <c r="A20" s="9"/>
      <c r="B20" s="17" t="s">
        <v>17</v>
      </c>
      <c r="C20" s="13"/>
      <c r="D20" s="13">
        <v>706</v>
      </c>
      <c r="E20" s="13">
        <v>315</v>
      </c>
      <c r="F20" s="13">
        <v>0</v>
      </c>
      <c r="G20" s="13">
        <v>2</v>
      </c>
      <c r="H20" s="13">
        <v>313</v>
      </c>
      <c r="I20" s="13">
        <f t="shared" si="0"/>
        <v>315</v>
      </c>
      <c r="J20" s="13">
        <v>23</v>
      </c>
      <c r="K20" s="13">
        <v>290</v>
      </c>
      <c r="L20" s="18">
        <f>(J20*100)/H20</f>
        <v>7.348242811501597</v>
      </c>
      <c r="M20" s="18">
        <f>(K20*100)/H20</f>
        <v>92.65175718849841</v>
      </c>
      <c r="N20" s="18">
        <f t="shared" si="1"/>
        <v>44.61756373937677</v>
      </c>
    </row>
    <row r="21" spans="1:14" s="7" customFormat="1" ht="12.75" outlineLevel="2">
      <c r="A21" s="9"/>
      <c r="B21" s="17" t="s">
        <v>18</v>
      </c>
      <c r="C21" s="13"/>
      <c r="D21" s="13">
        <v>135</v>
      </c>
      <c r="E21" s="13">
        <v>91</v>
      </c>
      <c r="F21" s="13">
        <v>0</v>
      </c>
      <c r="G21" s="13">
        <v>0</v>
      </c>
      <c r="H21" s="13">
        <v>91</v>
      </c>
      <c r="I21" s="13">
        <f t="shared" si="0"/>
        <v>91</v>
      </c>
      <c r="J21" s="13">
        <v>2</v>
      </c>
      <c r="K21" s="13">
        <v>89</v>
      </c>
      <c r="L21" s="18">
        <f>(J21*100)/H21</f>
        <v>2.197802197802198</v>
      </c>
      <c r="M21" s="18">
        <f>(K21*100)/H21</f>
        <v>97.8021978021978</v>
      </c>
      <c r="N21" s="18">
        <f t="shared" si="1"/>
        <v>67.4074074074074</v>
      </c>
    </row>
    <row r="22" spans="1:14" s="7" customFormat="1" ht="12.75" outlineLevel="2">
      <c r="A22" s="9"/>
      <c r="B22" s="17" t="s">
        <v>5</v>
      </c>
      <c r="C22" s="13"/>
      <c r="D22" s="13">
        <v>282</v>
      </c>
      <c r="E22" s="13">
        <v>147</v>
      </c>
      <c r="F22" s="13">
        <v>0</v>
      </c>
      <c r="G22" s="13">
        <v>1</v>
      </c>
      <c r="H22" s="13">
        <v>146</v>
      </c>
      <c r="I22" s="13">
        <f t="shared" si="0"/>
        <v>147</v>
      </c>
      <c r="J22" s="13">
        <v>17</v>
      </c>
      <c r="K22" s="13">
        <v>129</v>
      </c>
      <c r="L22" s="18">
        <f>(J22*100)/146</f>
        <v>11.643835616438356</v>
      </c>
      <c r="M22" s="18">
        <f>(K22*100)/146</f>
        <v>88.35616438356165</v>
      </c>
      <c r="N22" s="18">
        <f>E22*100/D22</f>
        <v>52.12765957446808</v>
      </c>
    </row>
    <row r="23" spans="1:14" s="7" customFormat="1" ht="12.75" outlineLevel="2">
      <c r="A23" s="9"/>
      <c r="B23" s="17" t="s">
        <v>19</v>
      </c>
      <c r="C23" s="13"/>
      <c r="D23" s="13">
        <v>854</v>
      </c>
      <c r="E23" s="13">
        <v>30</v>
      </c>
      <c r="F23" s="13">
        <v>0</v>
      </c>
      <c r="G23" s="13">
        <v>3</v>
      </c>
      <c r="H23" s="13">
        <v>27</v>
      </c>
      <c r="I23" s="13">
        <f>E23-F23</f>
        <v>30</v>
      </c>
      <c r="J23" s="13">
        <v>0</v>
      </c>
      <c r="K23" s="13">
        <v>27</v>
      </c>
      <c r="L23" s="18">
        <f>(J23*100)/H23</f>
        <v>0</v>
      </c>
      <c r="M23" s="18">
        <f>(K23*100)/H23</f>
        <v>100</v>
      </c>
      <c r="N23" s="18">
        <f>E23*100/D23</f>
        <v>3.51288056206089</v>
      </c>
    </row>
    <row r="24" spans="1:14" s="6" customFormat="1" ht="12.75">
      <c r="A24" s="8"/>
      <c r="B24" s="19" t="s">
        <v>36</v>
      </c>
      <c r="C24" s="11"/>
      <c r="D24" s="20">
        <f>(SUM(D2:D23))</f>
        <v>26267</v>
      </c>
      <c r="E24" s="20">
        <f>SUM(E2:E23)</f>
        <v>14056</v>
      </c>
      <c r="F24" s="20">
        <f aca="true" t="shared" si="2" ref="F24:K24">SUM(F2:F23)</f>
        <v>22</v>
      </c>
      <c r="G24" s="20">
        <f t="shared" si="2"/>
        <v>153</v>
      </c>
      <c r="H24" s="20">
        <f t="shared" si="2"/>
        <v>13881</v>
      </c>
      <c r="I24" s="20">
        <f t="shared" si="2"/>
        <v>14034</v>
      </c>
      <c r="J24" s="20">
        <f t="shared" si="2"/>
        <v>1907</v>
      </c>
      <c r="K24" s="20">
        <f t="shared" si="2"/>
        <v>11967</v>
      </c>
      <c r="L24" s="12">
        <f>(J24*100)/H24</f>
        <v>13.738203299474101</v>
      </c>
      <c r="M24" s="12">
        <f>(K24*100)/H24</f>
        <v>86.2113680570564</v>
      </c>
      <c r="N24" s="10">
        <f>(E24*100)/D24</f>
        <v>53.51201126889253</v>
      </c>
    </row>
    <row r="25" spans="4:14" ht="12.75"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4:14" ht="12.75"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4:14" ht="12.75"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4:14" ht="12.75"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3:14" ht="12.75">
      <c r="C29" s="3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4:14" ht="12.75"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4:14" ht="12.75"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</sheetData>
  <sheetProtection/>
  <printOptions/>
  <pageMargins left="0.25" right="0.25" top="0.75" bottom="0.75" header="0.3" footer="0.3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unizar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pisa</dc:creator>
  <cp:keywords/>
  <dc:description/>
  <cp:lastModifiedBy> </cp:lastModifiedBy>
  <cp:lastPrinted>2014-04-09T18:16:58Z</cp:lastPrinted>
  <dcterms:created xsi:type="dcterms:W3CDTF">2004-02-16T09:52:41Z</dcterms:created>
  <dcterms:modified xsi:type="dcterms:W3CDTF">2014-04-09T19:46:33Z</dcterms:modified>
  <cp:category/>
  <cp:version/>
  <cp:contentType/>
  <cp:contentStatus/>
</cp:coreProperties>
</file>